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79\"/>
    </mc:Choice>
  </mc:AlternateContent>
  <xr:revisionPtr revIDLastSave="0" documentId="13_ncr:1_{A5ED82B6-2C46-4217-B2FD-434204A44C65}" xr6:coauthVersionLast="47" xr6:coauthVersionMax="47" xr10:uidLastSave="{00000000-0000-0000-0000-000000000000}"/>
  <bookViews>
    <workbookView xWindow="804" yWindow="235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2" i="2"/>
  <c r="G63" i="2" s="1"/>
  <c r="G64" i="2" s="1"/>
  <c r="G66" i="2" s="1"/>
  <c r="G67" i="2" s="1"/>
  <c r="G68" i="2" s="1"/>
  <c r="C39" i="1" s="1"/>
  <c r="F62" i="2"/>
  <c r="F63" i="2" s="1"/>
  <c r="F64" i="2" s="1"/>
  <c r="F66" i="2" s="1"/>
  <c r="F67" i="2" s="1"/>
  <c r="F68" i="2" s="1"/>
  <c r="E62" i="2"/>
  <c r="E63" i="2" s="1"/>
  <c r="E64" i="2" s="1"/>
  <c r="E66" i="2" s="1"/>
  <c r="E67" i="2" s="1"/>
  <c r="E68" i="2" s="1"/>
  <c r="D62" i="2"/>
  <c r="D63" i="2" s="1"/>
  <c r="G55" i="2"/>
  <c r="F55" i="2"/>
  <c r="E55" i="2"/>
  <c r="D55" i="2"/>
  <c r="H55" i="2" s="1"/>
  <c r="H54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H29" i="2" l="1"/>
  <c r="H35" i="2"/>
  <c r="H41" i="2"/>
  <c r="C31" i="1"/>
  <c r="C32" i="1"/>
  <c r="C34" i="1" s="1"/>
  <c r="D64" i="2"/>
  <c r="H63" i="2"/>
  <c r="H62" i="2"/>
  <c r="H64" i="2" l="1"/>
  <c r="D66" i="2"/>
  <c r="D67" i="2" l="1"/>
  <c r="H66" i="2"/>
  <c r="D68" i="2" l="1"/>
  <c r="H67" i="2"/>
  <c r="H68" i="2" l="1"/>
  <c r="C37" i="1"/>
  <c r="C40" i="1" l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<sst xmlns="http://schemas.openxmlformats.org/spreadsheetml/2006/main" count="226" uniqueCount="130">
  <si>
    <t>СВОДКА ЗАТРАТ</t>
  </si>
  <si>
    <t>P_0679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</si>
  <si>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</si>
  <si>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</si>
  <si>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</si>
  <si>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</si>
  <si>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</si>
  <si>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</si>
  <si>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</si>
  <si>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</si>
  <si>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</si>
  <si>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</si>
  <si>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</si>
  <si>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</si>
  <si>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</si>
  <si>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</si>
  <si>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</si>
  <si>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</si>
  <si>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</si>
  <si>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</si>
  <si>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</si>
  <si>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</si>
  <si>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</si>
  <si>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</si>
  <si>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</si>
  <si>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</si>
  <si>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</si>
  <si>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</si>
  <si>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</si>
  <si>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</si>
  <si>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</si>
  <si>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</si>
  <si>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</si>
  <si>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</si>
  <si>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</si>
  <si>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</si>
  <si>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</si>
  <si>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</si>
  <si>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</si>
  <si>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</si>
  <si>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</si>
  <si>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</si>
  <si>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</si>
  <si>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</si>
  <si>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</si>
  <si>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</si>
  <si>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</si>
  <si>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</si>
  <si>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</si>
  <si>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</si>
  <si>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</si>
  <si>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</si>
  <si>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</si>
  <si>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</si>
  <si>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</si>
  <si>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</si>
  <si>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</si>
  <si>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</si>
  <si>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</si>
  <si>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</si>
  <si>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</si>
  <si>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</si>
  <si>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</si>
  <si>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</si>
  <si>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</si>
  <si>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</si>
  <si>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</si>
  <si>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</si>
  <si>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</si>
  <si>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</si>
  <si>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</si>
  <si>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</si>
  <si>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</si>
  <si>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</si>
  <si>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</si>
  <si>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</si>
  <si>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</si>
  <si>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</si>
  <si>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</si>
  <si>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</si>
  <si>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</si>
  <si>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</si>
  <si>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</si>
  <si>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</si>
  <si>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</si>
  <si>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</si>
  <si>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</si>
  <si>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</si>
  <si>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</si>
  <si>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</si>
  <si>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</si>
  <si>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</si>
  <si>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</si>
  <si>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</si>
  <si>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</si>
  <si>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</si>
  <si>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</si>
  <si>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</si>
  <si>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</si>
  <si>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</si>
  <si>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</si>
  <si>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</si>
  <si>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</si>
  <si>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</si>
  <si>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</si>
  <si>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</si>
  <si>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</si>
  <si>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</si>
  <si>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</si>
  <si>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</si>
  <si>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</si>
  <si>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</si>
  <si>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</si>
  <si>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</si>
  <si>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</si>
  <si>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</si>
  <si>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</si>
  <si>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</si>
  <si>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</si>
  <si>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</si>
  <si>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</si>
  <si>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</si>
  <si>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</si>
  <si>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</si>
  <si>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</si>
  <si>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</si>
  <si>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</si>
  <si>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</si>
  <si>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</si>
  <si>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 кВ Ф-1 ПС 35/10 Муранка от оп №100/107 до КТПМ 107 (протяженностью 0,77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</si>
</sst>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20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129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113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115</v>
      </c>
      <c r="C26" s="54"/>
      <c r="D26" s="51"/>
      <c r="E26" s="51"/>
      <c r="F26" s="51"/>
      <c r="G26" s="52"/>
      <c r="H26" s="52" t="s">
        <v>116</v>
      </c>
      <c r="I26" s="52"/>
    </row>
    <row r="27" spans="1:9" ht="16.95" customHeight="1" x14ac:dyDescent="0.3">
      <c r="A27" s="55" t="s">
        <v>6</v>
      </c>
      <c r="B27" s="53" t="s">
        <v>117</v>
      </c>
      <c r="C27" s="56">
        <v>0</v>
      </c>
      <c r="D27" s="57"/>
      <c r="E27" s="57"/>
      <c r="F27" s="57"/>
      <c r="G27" s="58" t="s">
        <v>118</v>
      </c>
      <c r="H27" s="58" t="s">
        <v>119</v>
      </c>
      <c r="I27" s="58" t="s">
        <v>120</v>
      </c>
    </row>
    <row r="28" spans="1:9" ht="16.95" customHeight="1" x14ac:dyDescent="0.3">
      <c r="A28" s="55" t="s">
        <v>7</v>
      </c>
      <c r="B28" s="53" t="s">
        <v>121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122</v>
      </c>
      <c r="C29" s="62">
        <f>ССР!G59*1.2</f>
        <v>529.61624145928795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529.61624145928795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123</v>
      </c>
      <c r="C31" s="62">
        <f>C30-ROUND(C30/1.2,5)</f>
        <v>88.269371459287925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124</v>
      </c>
      <c r="C32" s="67">
        <f>C30*I37</f>
        <v>586.03863155600902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112</v>
      </c>
      <c r="C33" s="62">
        <v>0.79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125</v>
      </c>
      <c r="C34" s="67">
        <f>C32*C33</f>
        <v>462.97051892924713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126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115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117</v>
      </c>
      <c r="C37" s="76">
        <f>ССР!D68+ССР!E68</f>
        <v>9905.1369951401339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121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122</v>
      </c>
      <c r="C39" s="76">
        <f>ССР!G68-'Сводка затрат'!C29</f>
        <v>179.78214521262373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10084.919140352758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123</v>
      </c>
      <c r="C41" s="62">
        <f>C40-ROUND(C40/1.2,5)</f>
        <v>1680.819860352758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124</v>
      </c>
      <c r="C42" s="77">
        <f>C40*I38</f>
        <v>11698.428548278616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112</v>
      </c>
      <c r="C43" s="62">
        <f>C33</f>
        <v>0.79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125</v>
      </c>
      <c r="C44" s="67">
        <f>C42*C43</f>
        <v>9241.7585531401073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127</v>
      </c>
      <c r="C46" s="103">
        <f>C34+C44</f>
        <v>9704.7290720693545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128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B24" sqref="B24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129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7168.6880167288</v>
      </c>
      <c r="E25" s="20">
        <v>488.19754730425001</v>
      </c>
      <c r="F25" s="20">
        <v>0</v>
      </c>
      <c r="G25" s="20">
        <v>0</v>
      </c>
      <c r="H25" s="20">
        <v>7656.8855640331003</v>
      </c>
    </row>
    <row r="26" spans="1:8" ht="16.95" customHeight="1" x14ac:dyDescent="0.3">
      <c r="A26" s="6"/>
      <c r="B26" s="9"/>
      <c r="C26" s="9" t="s">
        <v>26</v>
      </c>
      <c r="D26" s="20">
        <v>7168.6880167288</v>
      </c>
      <c r="E26" s="20">
        <v>488.19754730425001</v>
      </c>
      <c r="F26" s="20">
        <v>0</v>
      </c>
      <c r="G26" s="20">
        <v>0</v>
      </c>
      <c r="H26" s="20">
        <v>7656.8855640331003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7168.6880167288</v>
      </c>
      <c r="E42" s="20">
        <v>488.19754730425001</v>
      </c>
      <c r="F42" s="20">
        <v>0</v>
      </c>
      <c r="G42" s="20">
        <v>0</v>
      </c>
      <c r="H42" s="20">
        <v>7656.8855640331003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143.37376033458</v>
      </c>
      <c r="E44" s="20">
        <v>9.7639509460849006</v>
      </c>
      <c r="F44" s="20">
        <v>0</v>
      </c>
      <c r="G44" s="20">
        <v>0</v>
      </c>
      <c r="H44" s="20">
        <v>153.13771128066</v>
      </c>
    </row>
    <row r="45" spans="1:8" ht="16.95" customHeight="1" x14ac:dyDescent="0.3">
      <c r="A45" s="6"/>
      <c r="B45" s="9"/>
      <c r="C45" s="9" t="s">
        <v>41</v>
      </c>
      <c r="D45" s="20">
        <v>143.37376033458</v>
      </c>
      <c r="E45" s="20">
        <v>9.7639509460849006</v>
      </c>
      <c r="F45" s="20">
        <v>0</v>
      </c>
      <c r="G45" s="20">
        <v>0</v>
      </c>
      <c r="H45" s="20">
        <v>153.13771128066</v>
      </c>
    </row>
    <row r="46" spans="1:8" ht="16.95" customHeight="1" x14ac:dyDescent="0.3">
      <c r="A46" s="6"/>
      <c r="B46" s="9"/>
      <c r="C46" s="9" t="s">
        <v>42</v>
      </c>
      <c r="D46" s="20">
        <v>7312.0617770633999</v>
      </c>
      <c r="E46" s="20">
        <v>497.96149825033001</v>
      </c>
      <c r="F46" s="20">
        <v>0</v>
      </c>
      <c r="G46" s="20">
        <v>0</v>
      </c>
      <c r="H46" s="20">
        <v>7810.0232753136997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23.282148306610999</v>
      </c>
      <c r="H48" s="20">
        <v>23.282148306610999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190.84481238135999</v>
      </c>
      <c r="E49" s="20">
        <v>12.996795104334</v>
      </c>
      <c r="F49" s="20">
        <v>0</v>
      </c>
      <c r="G49" s="20">
        <v>0</v>
      </c>
      <c r="H49" s="20">
        <v>203.84160748568999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109.31789859375</v>
      </c>
      <c r="H50" s="20">
        <v>109.31789859375</v>
      </c>
    </row>
    <row r="51" spans="1:8" ht="16.95" customHeight="1" x14ac:dyDescent="0.3">
      <c r="A51" s="6"/>
      <c r="B51" s="9"/>
      <c r="C51" s="9" t="s">
        <v>65</v>
      </c>
      <c r="D51" s="20">
        <v>190.84481238135999</v>
      </c>
      <c r="E51" s="20">
        <v>12.996795104334</v>
      </c>
      <c r="F51" s="20">
        <v>0</v>
      </c>
      <c r="G51" s="20">
        <v>132.60004690036001</v>
      </c>
      <c r="H51" s="20">
        <v>336.44165438605</v>
      </c>
    </row>
    <row r="52" spans="1:8" ht="16.95" customHeight="1" x14ac:dyDescent="0.3">
      <c r="A52" s="6"/>
      <c r="B52" s="9"/>
      <c r="C52" s="9" t="s">
        <v>64</v>
      </c>
      <c r="D52" s="20">
        <v>7502.9065894448004</v>
      </c>
      <c r="E52" s="20">
        <v>510.95829335465999</v>
      </c>
      <c r="F52" s="20">
        <v>0</v>
      </c>
      <c r="G52" s="20">
        <v>132.60004690036001</v>
      </c>
      <c r="H52" s="20">
        <v>8146.4649296998005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7502.9065894448004</v>
      </c>
      <c r="E56" s="20">
        <v>510.95829335465999</v>
      </c>
      <c r="F56" s="20">
        <v>0</v>
      </c>
      <c r="G56" s="20">
        <v>132.60004690036001</v>
      </c>
      <c r="H56" s="20">
        <v>8146.4649296998005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441.34686788274001</v>
      </c>
      <c r="H58" s="20">
        <v>441.34686788274001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441.34686788274001</v>
      </c>
      <c r="H59" s="20">
        <v>441.34686788274001</v>
      </c>
    </row>
    <row r="60" spans="1:8" ht="16.95" customHeight="1" x14ac:dyDescent="0.3">
      <c r="A60" s="6"/>
      <c r="B60" s="9"/>
      <c r="C60" s="9" t="s">
        <v>56</v>
      </c>
      <c r="D60" s="20">
        <v>7502.9065894448004</v>
      </c>
      <c r="E60" s="20">
        <v>510.95829335465999</v>
      </c>
      <c r="F60" s="20">
        <v>0</v>
      </c>
      <c r="G60" s="20">
        <v>573.94691478310006</v>
      </c>
      <c r="H60" s="20">
        <v>8587.8117975825007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225.08719768334402</v>
      </c>
      <c r="E62" s="20">
        <f>E60 * 3%</f>
        <v>15.328748800639799</v>
      </c>
      <c r="F62" s="20">
        <f>F60 * 3%</f>
        <v>0</v>
      </c>
      <c r="G62" s="20">
        <f>G60 * 3%</f>
        <v>17.218407443493</v>
      </c>
      <c r="H62" s="20">
        <f>SUM(D62:G62)</f>
        <v>257.63435392747681</v>
      </c>
    </row>
    <row r="63" spans="1:8" ht="16.95" customHeight="1" x14ac:dyDescent="0.3">
      <c r="A63" s="6"/>
      <c r="B63" s="9"/>
      <c r="C63" s="9" t="s">
        <v>52</v>
      </c>
      <c r="D63" s="20">
        <f>D62</f>
        <v>225.08719768334402</v>
      </c>
      <c r="E63" s="20">
        <f>E62</f>
        <v>15.328748800639799</v>
      </c>
      <c r="F63" s="20">
        <f>F62</f>
        <v>0</v>
      </c>
      <c r="G63" s="20">
        <f>G62</f>
        <v>17.218407443493</v>
      </c>
      <c r="H63" s="20">
        <f>SUM(D63:G63)</f>
        <v>257.63435392747681</v>
      </c>
    </row>
    <row r="64" spans="1:8" ht="16.95" customHeight="1" x14ac:dyDescent="0.3">
      <c r="A64" s="6"/>
      <c r="B64" s="9"/>
      <c r="C64" s="9" t="s">
        <v>51</v>
      </c>
      <c r="D64" s="20">
        <f>D63 + D60</f>
        <v>7727.9937871281445</v>
      </c>
      <c r="E64" s="20">
        <f>E63 + E60</f>
        <v>526.28704215529979</v>
      </c>
      <c r="F64" s="20">
        <f>F63 + F60</f>
        <v>0</v>
      </c>
      <c r="G64" s="20">
        <f>G63 + G60</f>
        <v>591.16532222659305</v>
      </c>
      <c r="H64" s="20">
        <f>SUM(D64:G64)</f>
        <v>8845.4461515100375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1545.5987574256289</v>
      </c>
      <c r="E66" s="20">
        <f>E64 * 20%</f>
        <v>105.25740843105996</v>
      </c>
      <c r="F66" s="20">
        <f>F64 * 20%</f>
        <v>0</v>
      </c>
      <c r="G66" s="20">
        <f>G64 * 20%</f>
        <v>118.23306444531862</v>
      </c>
      <c r="H66" s="20">
        <f>SUM(D66:G66)</f>
        <v>1769.0892303020075</v>
      </c>
    </row>
    <row r="67" spans="1:8" ht="16.95" customHeight="1" x14ac:dyDescent="0.3">
      <c r="A67" s="6"/>
      <c r="B67" s="9"/>
      <c r="C67" s="9" t="s">
        <v>47</v>
      </c>
      <c r="D67" s="20">
        <f>D66</f>
        <v>1545.5987574256289</v>
      </c>
      <c r="E67" s="20">
        <f>E66</f>
        <v>105.25740843105996</v>
      </c>
      <c r="F67" s="20">
        <f>F66</f>
        <v>0</v>
      </c>
      <c r="G67" s="20">
        <f>G66</f>
        <v>118.23306444531862</v>
      </c>
      <c r="H67" s="20">
        <f>SUM(D67:G67)</f>
        <v>1769.0892303020075</v>
      </c>
    </row>
    <row r="68" spans="1:8" ht="16.95" customHeight="1" x14ac:dyDescent="0.3">
      <c r="A68" s="6"/>
      <c r="B68" s="9"/>
      <c r="C68" s="9" t="s">
        <v>46</v>
      </c>
      <c r="D68" s="20">
        <f>D67 + D64</f>
        <v>9273.5925445537741</v>
      </c>
      <c r="E68" s="20">
        <f>E67 + E64</f>
        <v>631.54445058635974</v>
      </c>
      <c r="F68" s="20">
        <f>F67 + F64</f>
        <v>0</v>
      </c>
      <c r="G68" s="20">
        <f>G67 + G64</f>
        <v>709.39838667191168</v>
      </c>
      <c r="H68" s="20">
        <f>SUM(D68:G68)</f>
        <v>10614.535381812046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7168.6880167288</v>
      </c>
      <c r="E13" s="19">
        <v>488.19754730425001</v>
      </c>
      <c r="F13" s="19">
        <v>0</v>
      </c>
      <c r="G13" s="19">
        <v>0</v>
      </c>
      <c r="H13" s="19">
        <v>7656.8855640331003</v>
      </c>
      <c r="J13" s="5"/>
    </row>
    <row r="14" spans="1:14" ht="16.95" customHeight="1" x14ac:dyDescent="0.3">
      <c r="A14" s="6"/>
      <c r="B14" s="9"/>
      <c r="C14" s="9" t="s">
        <v>77</v>
      </c>
      <c r="D14" s="19">
        <v>7168.6880167288</v>
      </c>
      <c r="E14" s="19">
        <v>488.19754730425001</v>
      </c>
      <c r="F14" s="19">
        <v>0</v>
      </c>
      <c r="G14" s="19">
        <v>0</v>
      </c>
      <c r="H14" s="19">
        <v>7656.8855640331003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23.282148306610999</v>
      </c>
      <c r="H13" s="19">
        <v>23.282148306610999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23.282148306610999</v>
      </c>
      <c r="H14" s="19">
        <v>23.282148306610999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129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441.34686788274001</v>
      </c>
      <c r="H13" s="19">
        <v>441.34686788274001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441.34686788274001</v>
      </c>
      <c r="H14" s="19">
        <v>441.34686788274001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C1" zoomScale="70" zoomScaleNormal="70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7656.8855640331003</v>
      </c>
      <c r="E3" s="41"/>
      <c r="F3" s="41"/>
      <c r="G3" s="41"/>
      <c r="H3" s="48"/>
    </row>
    <row r="4" spans="1:8" x14ac:dyDescent="0.3">
      <c r="A4" s="96" t="s">
        <v>90</v>
      </c>
      <c r="B4" s="42" t="s">
        <v>91</v>
      </c>
      <c r="C4" s="45"/>
      <c r="D4" s="43">
        <v>7168.6880167288</v>
      </c>
      <c r="E4" s="41"/>
      <c r="F4" s="41"/>
      <c r="G4" s="41"/>
      <c r="H4" s="48"/>
    </row>
    <row r="5" spans="1:8" x14ac:dyDescent="0.3">
      <c r="A5" s="96"/>
      <c r="B5" s="42" t="s">
        <v>92</v>
      </c>
      <c r="C5" s="37"/>
      <c r="D5" s="43">
        <v>488.19754730425001</v>
      </c>
      <c r="E5" s="41"/>
      <c r="F5" s="41"/>
      <c r="G5" s="41"/>
      <c r="H5" s="47"/>
    </row>
    <row r="6" spans="1:8" x14ac:dyDescent="0.3">
      <c r="A6" s="99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76</v>
      </c>
      <c r="B8" s="98"/>
      <c r="C8" s="96" t="s">
        <v>96</v>
      </c>
      <c r="D8" s="44">
        <v>7656.8855640331003</v>
      </c>
      <c r="E8" s="41">
        <v>0.77</v>
      </c>
      <c r="F8" s="41" t="s">
        <v>95</v>
      </c>
      <c r="G8" s="44">
        <v>9944.007226017</v>
      </c>
      <c r="H8" s="47"/>
    </row>
    <row r="9" spans="1:8" x14ac:dyDescent="0.3">
      <c r="A9" s="100">
        <v>1</v>
      </c>
      <c r="B9" s="42" t="s">
        <v>91</v>
      </c>
      <c r="C9" s="96"/>
      <c r="D9" s="44">
        <v>7168.6880167288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92</v>
      </c>
      <c r="C10" s="96"/>
      <c r="D10" s="44">
        <v>488.19754730425001</v>
      </c>
      <c r="E10" s="41"/>
      <c r="F10" s="41"/>
      <c r="G10" s="41"/>
      <c r="H10" s="99"/>
    </row>
    <row r="11" spans="1:8" x14ac:dyDescent="0.3">
      <c r="A11" s="96"/>
      <c r="B11" s="42" t="s">
        <v>93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94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45</v>
      </c>
      <c r="B13" s="95"/>
      <c r="C13" s="37"/>
      <c r="D13" s="43">
        <v>23.282148306610999</v>
      </c>
      <c r="E13" s="41"/>
      <c r="F13" s="41"/>
      <c r="G13" s="41"/>
      <c r="H13" s="47"/>
    </row>
    <row r="14" spans="1:8" x14ac:dyDescent="0.3">
      <c r="A14" s="96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94</v>
      </c>
      <c r="C17" s="37"/>
      <c r="D17" s="43">
        <v>23.282148306610999</v>
      </c>
      <c r="E17" s="41"/>
      <c r="F17" s="41"/>
      <c r="G17" s="41"/>
      <c r="H17" s="47"/>
    </row>
    <row r="18" spans="1:8" x14ac:dyDescent="0.3">
      <c r="A18" s="97" t="s">
        <v>79</v>
      </c>
      <c r="B18" s="98"/>
      <c r="C18" s="96" t="s">
        <v>96</v>
      </c>
      <c r="D18" s="44">
        <v>23.282148306610999</v>
      </c>
      <c r="E18" s="41">
        <v>0.77</v>
      </c>
      <c r="F18" s="41" t="s">
        <v>95</v>
      </c>
      <c r="G18" s="44">
        <v>30.236556242351998</v>
      </c>
      <c r="H18" s="47"/>
    </row>
    <row r="19" spans="1:8" x14ac:dyDescent="0.3">
      <c r="A19" s="100">
        <v>1</v>
      </c>
      <c r="B19" s="42" t="s">
        <v>91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92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93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94</v>
      </c>
      <c r="C22" s="96"/>
      <c r="D22" s="44">
        <v>23.282148306610999</v>
      </c>
      <c r="E22" s="41"/>
      <c r="F22" s="41"/>
      <c r="G22" s="41"/>
      <c r="H22" s="99"/>
    </row>
    <row r="23" spans="1:8" ht="24.6" x14ac:dyDescent="0.3">
      <c r="A23" s="94" t="s">
        <v>58</v>
      </c>
      <c r="B23" s="95"/>
      <c r="C23" s="37"/>
      <c r="D23" s="43">
        <v>441.34686788274001</v>
      </c>
      <c r="E23" s="41"/>
      <c r="F23" s="41"/>
      <c r="G23" s="41"/>
      <c r="H23" s="47"/>
    </row>
    <row r="24" spans="1:8" x14ac:dyDescent="0.3">
      <c r="A24" s="96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94</v>
      </c>
      <c r="C27" s="37"/>
      <c r="D27" s="43">
        <v>441.34686788274001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6" t="s">
        <v>96</v>
      </c>
      <c r="D28" s="44">
        <v>441.34686788274001</v>
      </c>
      <c r="E28" s="41">
        <v>0.77</v>
      </c>
      <c r="F28" s="41" t="s">
        <v>95</v>
      </c>
      <c r="G28" s="44">
        <v>573.17775049705995</v>
      </c>
      <c r="H28" s="47"/>
    </row>
    <row r="29" spans="1:8" x14ac:dyDescent="0.3">
      <c r="A29" s="100">
        <v>1</v>
      </c>
      <c r="B29" s="42" t="s">
        <v>91</v>
      </c>
      <c r="C29" s="96"/>
      <c r="D29" s="44">
        <v>0</v>
      </c>
      <c r="E29" s="41"/>
      <c r="F29" s="41"/>
      <c r="G29" s="41"/>
      <c r="H29" s="99" t="s">
        <v>25</v>
      </c>
    </row>
    <row r="30" spans="1:8" x14ac:dyDescent="0.3">
      <c r="A30" s="96"/>
      <c r="B30" s="42" t="s">
        <v>92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93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94</v>
      </c>
      <c r="C32" s="96"/>
      <c r="D32" s="44">
        <v>441.34686788274001</v>
      </c>
      <c r="E32" s="41"/>
      <c r="F32" s="41"/>
      <c r="G32" s="41"/>
      <c r="H32" s="99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3" t="s">
        <v>99</v>
      </c>
      <c r="B35" s="93"/>
      <c r="C35" s="93"/>
      <c r="D35" s="93"/>
      <c r="E35" s="93"/>
      <c r="F35" s="93"/>
      <c r="G35" s="93"/>
      <c r="H35" s="93"/>
    </row>
    <row r="36" spans="1:8" x14ac:dyDescent="0.3">
      <c r="A36" s="93" t="s">
        <v>100</v>
      </c>
      <c r="B36" s="93"/>
      <c r="C36" s="93"/>
      <c r="D36" s="93"/>
      <c r="E36" s="93"/>
      <c r="F36" s="93"/>
      <c r="G36" s="93"/>
      <c r="H36" s="93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110</v>
      </c>
      <c r="B4" s="26" t="s">
        <v>95</v>
      </c>
      <c r="C4" s="27">
        <v>1.1056718750000001</v>
      </c>
      <c r="D4" s="27">
        <v>5103.9171675885</v>
      </c>
      <c r="E4" s="26">
        <v>6</v>
      </c>
      <c r="F4" s="26"/>
      <c r="G4" s="27">
        <v>5643.2576645322997</v>
      </c>
      <c r="H4" s="28"/>
    </row>
    <row r="5" spans="1:8" ht="39" customHeight="1" x14ac:dyDescent="0.3">
      <c r="A5" s="25" t="s">
        <v>111</v>
      </c>
      <c r="B5" s="26" t="s">
        <v>95</v>
      </c>
      <c r="C5" s="27">
        <v>0.32243749999999999</v>
      </c>
      <c r="D5" s="27">
        <v>818.22700652441995</v>
      </c>
      <c r="E5" s="26">
        <v>6</v>
      </c>
      <c r="F5" s="26"/>
      <c r="G5" s="27">
        <v>263.82707041622001</v>
      </c>
      <c r="H5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2025-11-18T07:28:07Z</dcterms:modified>
</cp:coreProperties>
</file>